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sujimoto/Dropbox/GPAQ関連/"/>
    </mc:Choice>
  </mc:AlternateContent>
  <bookViews>
    <workbookView xWindow="0" yWindow="460" windowWidth="23260" windowHeight="12580" tabRatio="500"/>
  </bookViews>
  <sheets>
    <sheet name="Original" sheetId="1" r:id="rId1"/>
  </sheets>
  <definedNames>
    <definedName name="_xlnm._FilterDatabase" localSheetId="0" hidden="1">Original!$A$1:$BA$1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" i="1" l="1"/>
  <c r="AK3" i="1"/>
  <c r="AN3" i="1"/>
  <c r="AZ3" i="1"/>
  <c r="AG4" i="1"/>
  <c r="AK4" i="1"/>
  <c r="AN4" i="1"/>
  <c r="AZ4" i="1"/>
  <c r="AG5" i="1"/>
  <c r="AK5" i="1"/>
  <c r="AN5" i="1"/>
  <c r="AZ5" i="1"/>
  <c r="AG2" i="1"/>
  <c r="AK2" i="1"/>
  <c r="AN2" i="1"/>
  <c r="AZ2" i="1"/>
  <c r="AF3" i="1"/>
  <c r="AI3" i="1"/>
  <c r="AJ3" i="1"/>
  <c r="AM3" i="1"/>
  <c r="AY3" i="1"/>
  <c r="AF4" i="1"/>
  <c r="AI4" i="1"/>
  <c r="AJ4" i="1"/>
  <c r="AM4" i="1"/>
  <c r="AY4" i="1"/>
  <c r="AI5" i="1"/>
  <c r="AF5" i="1"/>
  <c r="AJ5" i="1"/>
  <c r="AM5" i="1"/>
  <c r="AY5" i="1"/>
  <c r="AF2" i="1"/>
  <c r="AI2" i="1"/>
  <c r="AJ2" i="1"/>
  <c r="AM2" i="1"/>
  <c r="AY2" i="1"/>
  <c r="AO3" i="1"/>
  <c r="AO4" i="1"/>
  <c r="AO5" i="1"/>
  <c r="AG6" i="1"/>
  <c r="AK6" i="1"/>
  <c r="AN6" i="1"/>
  <c r="AF6" i="1"/>
  <c r="AI6" i="1"/>
  <c r="AJ6" i="1"/>
  <c r="AM6" i="1"/>
  <c r="AO6" i="1"/>
  <c r="AO2" i="1"/>
  <c r="AH6" i="1"/>
  <c r="AL6" i="1"/>
  <c r="AP6" i="1"/>
  <c r="X3" i="1"/>
  <c r="Y3" i="1"/>
  <c r="Z3" i="1"/>
  <c r="AA3" i="1"/>
  <c r="AB3" i="1"/>
  <c r="AC3" i="1"/>
  <c r="AD3" i="1"/>
  <c r="X4" i="1"/>
  <c r="Y4" i="1"/>
  <c r="Z4" i="1"/>
  <c r="AA4" i="1"/>
  <c r="AB4" i="1"/>
  <c r="AC4" i="1"/>
  <c r="AD4" i="1"/>
  <c r="X5" i="1"/>
  <c r="Z5" i="1"/>
  <c r="Y5" i="1"/>
  <c r="AA5" i="1"/>
  <c r="AB5" i="1"/>
  <c r="AC5" i="1"/>
  <c r="AD5" i="1"/>
  <c r="AH5" i="1"/>
  <c r="AL5" i="1"/>
  <c r="AP5" i="1"/>
  <c r="AR5" i="1"/>
  <c r="AS5" i="1"/>
  <c r="AT5" i="1"/>
  <c r="AU5" i="1"/>
  <c r="AV5" i="1"/>
  <c r="AW5" i="1"/>
  <c r="AX5" i="1"/>
  <c r="BA5" i="1"/>
  <c r="AC2" i="1"/>
  <c r="X2" i="1"/>
  <c r="Y2" i="1"/>
  <c r="Z2" i="1"/>
  <c r="AA2" i="1"/>
  <c r="AB2" i="1"/>
  <c r="AD2" i="1"/>
  <c r="AH2" i="1"/>
  <c r="AL2" i="1"/>
  <c r="AP3" i="1"/>
  <c r="AW3" i="1"/>
  <c r="AV3" i="1"/>
  <c r="AU3" i="1"/>
  <c r="AS3" i="1"/>
  <c r="AH3" i="1"/>
  <c r="AX3" i="1"/>
  <c r="AL3" i="1"/>
  <c r="AR3" i="1"/>
  <c r="AT3" i="1"/>
  <c r="BA3" i="1"/>
  <c r="AP2" i="1"/>
  <c r="AW4" i="1"/>
  <c r="AW2" i="1"/>
  <c r="AV4" i="1"/>
  <c r="AX4" i="1"/>
  <c r="AS4" i="1"/>
  <c r="AR4" i="1"/>
  <c r="AR2" i="1"/>
  <c r="AS2" i="1"/>
  <c r="AT2" i="1"/>
  <c r="AU4" i="1"/>
  <c r="AU2" i="1"/>
  <c r="AV2" i="1"/>
  <c r="AP4" i="1"/>
  <c r="AL4" i="1"/>
  <c r="AX2" i="1"/>
  <c r="AT4" i="1"/>
  <c r="BA4" i="1"/>
  <c r="AH4" i="1"/>
  <c r="BA2" i="1"/>
</calcChain>
</file>

<file path=xl/sharedStrings.xml><?xml version="1.0" encoding="utf-8"?>
<sst xmlns="http://schemas.openxmlformats.org/spreadsheetml/2006/main" count="55" uniqueCount="55">
  <si>
    <t>ID</t>
    <phoneticPr fontId="2"/>
  </si>
  <si>
    <t>P1</t>
    <phoneticPr fontId="2"/>
  </si>
  <si>
    <t>P2</t>
  </si>
  <si>
    <t>P3a</t>
    <phoneticPr fontId="2"/>
  </si>
  <si>
    <t>P3b</t>
    <phoneticPr fontId="2"/>
  </si>
  <si>
    <t>P4</t>
    <phoneticPr fontId="2"/>
  </si>
  <si>
    <t>P5</t>
  </si>
  <si>
    <t>P6b</t>
    <phoneticPr fontId="2"/>
  </si>
  <si>
    <t>P6a</t>
    <phoneticPr fontId="2"/>
  </si>
  <si>
    <t>P7</t>
    <phoneticPr fontId="2"/>
  </si>
  <si>
    <t>P8</t>
  </si>
  <si>
    <t>P9a</t>
    <phoneticPr fontId="2"/>
  </si>
  <si>
    <t>P9b</t>
    <phoneticPr fontId="2"/>
  </si>
  <si>
    <t>P10</t>
    <phoneticPr fontId="2"/>
  </si>
  <si>
    <t>P11</t>
  </si>
  <si>
    <t>P12a</t>
    <phoneticPr fontId="2"/>
  </si>
  <si>
    <t>P12b</t>
    <phoneticPr fontId="2"/>
  </si>
  <si>
    <t>P13</t>
    <phoneticPr fontId="2"/>
  </si>
  <si>
    <t>P14</t>
  </si>
  <si>
    <t>P15a</t>
    <phoneticPr fontId="2"/>
  </si>
  <si>
    <t>P15b</t>
    <phoneticPr fontId="2"/>
  </si>
  <si>
    <t>valid</t>
    <phoneticPr fontId="2"/>
  </si>
  <si>
    <t>Sitting (min/d)</t>
    <phoneticPr fontId="2"/>
  </si>
  <si>
    <t>MVPA (min/wk)</t>
    <phoneticPr fontId="5"/>
  </si>
  <si>
    <t>Work moderate (min/wk)</t>
    <phoneticPr fontId="2"/>
  </si>
  <si>
    <t>Work vigorous (min/wk)</t>
    <phoneticPr fontId="2"/>
  </si>
  <si>
    <t>Work MVPA (min/wk)</t>
    <phoneticPr fontId="5"/>
  </si>
  <si>
    <t>Travel (min/wk)</t>
    <phoneticPr fontId="2"/>
  </si>
  <si>
    <t>Recreational moderate (min/wk)</t>
    <phoneticPr fontId="2"/>
  </si>
  <si>
    <t>Recreational vigorous (min/wk)</t>
    <phoneticPr fontId="2"/>
  </si>
  <si>
    <t>Recreational MVPA (min/wk)</t>
    <phoneticPr fontId="5"/>
  </si>
  <si>
    <t>Work moderate (METsmin/wk)</t>
  </si>
  <si>
    <t>Work vigorous (METsmin/wk)</t>
  </si>
  <si>
    <t>Work MVPA (METsmin/wk)</t>
  </si>
  <si>
    <t>Travel (METsmin/wk)</t>
  </si>
  <si>
    <t>Recreational moderate (METsmin/wk)</t>
  </si>
  <si>
    <t>Recreational vigorous (METsmin/wk)</t>
  </si>
  <si>
    <t>Recreational MVPA (METsmin/wk)</t>
  </si>
  <si>
    <t>MVPA (METsmin/wk)</t>
  </si>
  <si>
    <t>Sample 1</t>
    <phoneticPr fontId="2"/>
  </si>
  <si>
    <t>Sample 2</t>
    <phoneticPr fontId="2"/>
  </si>
  <si>
    <t>Sample 3</t>
    <phoneticPr fontId="2"/>
  </si>
  <si>
    <t>P1to3</t>
    <phoneticPr fontId="2"/>
  </si>
  <si>
    <t>P4to6</t>
    <phoneticPr fontId="2"/>
  </si>
  <si>
    <t>P7to9</t>
    <phoneticPr fontId="2"/>
  </si>
  <si>
    <t>P10to12</t>
    <phoneticPr fontId="2"/>
  </si>
  <si>
    <t>P13to15</t>
    <phoneticPr fontId="2"/>
  </si>
  <si>
    <t>P16a</t>
    <phoneticPr fontId="2"/>
  </si>
  <si>
    <t>P16b</t>
    <phoneticPr fontId="2"/>
  </si>
  <si>
    <t>P16</t>
    <phoneticPr fontId="2"/>
  </si>
  <si>
    <t>Sample 4</t>
    <phoneticPr fontId="2"/>
  </si>
  <si>
    <t>MPA (min/wk)</t>
    <phoneticPr fontId="5"/>
  </si>
  <si>
    <t>VPA (min/wk)</t>
    <phoneticPr fontId="5"/>
  </si>
  <si>
    <t>MPA (METsmin/wk)</t>
    <phoneticPr fontId="2"/>
  </si>
  <si>
    <t>VPA (METsmin/wk)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</si>
</sst>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0" xfId="0" applyFont="1" applyFill="1"/>
    <xf numFmtId="0" fontId="1" fillId="0" borderId="0" xfId="0" applyFont="1" applyFill="1" applyProtection="1">
      <protection locked="0"/>
    </xf>
    <xf numFmtId="0" fontId="6" fillId="0" borderId="0" xfId="0" applyNumberFormat="1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NumberFormat="1" applyFont="1" applyProtection="1">
      <protection locked="0"/>
    </xf>
    <xf numFmtId="20" fontId="6" fillId="0" borderId="0" xfId="0" applyNumberFormat="1" applyFont="1" applyProtection="1">
      <protection locked="0"/>
    </xf>
    <xf numFmtId="176" fontId="6" fillId="0" borderId="0" xfId="0" applyNumberFormat="1" applyFont="1" applyProtection="1">
      <protection locked="0"/>
    </xf>
    <xf numFmtId="0" fontId="1" fillId="0" borderId="0" xfId="0" applyNumberFormat="1" applyFont="1" applyFill="1" applyProtection="1">
      <protection locked="0"/>
    </xf>
    <xf numFmtId="0" fontId="6" fillId="0" borderId="0" xfId="0" applyNumberFormat="1" applyFont="1" applyProtection="1"/>
    <xf numFmtId="0" fontId="1" fillId="3" borderId="0" xfId="0" applyNumberFormat="1" applyFont="1" applyFill="1" applyProtection="1">
      <protection locked="0"/>
    </xf>
    <xf numFmtId="0" fontId="6" fillId="3" borderId="0" xfId="0" applyFont="1" applyFill="1"/>
    <xf numFmtId="0" fontId="1" fillId="0" borderId="0" xfId="0" applyFont="1" applyProtection="1">
      <protection locked="0"/>
    </xf>
    <xf numFmtId="0" fontId="1" fillId="2" borderId="0" xfId="0" applyFont="1" applyFill="1"/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A6"/>
  <sheetViews>
    <sheetView tabSelected="1" zoomScale="80" zoomScaleNormal="80" zoomScalePage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F15" sqref="AF15"/>
    </sheetView>
  </sheetViews>
  <sheetFormatPr baseColWidth="12" defaultColWidth="9" defaultRowHeight="14" x14ac:dyDescent="0.15"/>
  <cols>
    <col min="1" max="1" width="9" style="7"/>
    <col min="2" max="3" width="6.33203125" style="7" customWidth="1"/>
    <col min="4" max="5" width="6.33203125" style="8" customWidth="1"/>
    <col min="6" max="7" width="6.33203125" style="7" customWidth="1"/>
    <col min="8" max="9" width="6.33203125" style="8" customWidth="1"/>
    <col min="10" max="11" width="6.33203125" style="7" customWidth="1"/>
    <col min="12" max="13" width="6.33203125" style="8" customWidth="1"/>
    <col min="14" max="15" width="6.33203125" style="7" customWidth="1"/>
    <col min="16" max="17" width="6.33203125" style="9" customWidth="1"/>
    <col min="18" max="19" width="6.33203125" style="7" customWidth="1"/>
    <col min="20" max="23" width="6.33203125" style="8" customWidth="1"/>
    <col min="24" max="29" width="9.33203125" style="8" customWidth="1"/>
    <col min="30" max="30" width="9.33203125" style="3" customWidth="1"/>
    <col min="31" max="31" width="9" style="4"/>
    <col min="32" max="16384" width="9" style="3"/>
  </cols>
  <sheetData>
    <row r="1" spans="1:53" s="4" customFormat="1" x14ac:dyDescent="0.2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8</v>
      </c>
      <c r="I1" s="6" t="s">
        <v>7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1" t="s">
        <v>47</v>
      </c>
      <c r="W1" s="11" t="s">
        <v>48</v>
      </c>
      <c r="X1" s="13" t="s">
        <v>42</v>
      </c>
      <c r="Y1" s="13" t="s">
        <v>43</v>
      </c>
      <c r="Z1" s="13" t="s">
        <v>44</v>
      </c>
      <c r="AA1" s="13" t="s">
        <v>45</v>
      </c>
      <c r="AB1" s="13" t="s">
        <v>46</v>
      </c>
      <c r="AC1" s="13" t="s">
        <v>49</v>
      </c>
      <c r="AD1" s="14" t="s">
        <v>21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16" t="s">
        <v>51</v>
      </c>
      <c r="AN1" s="16" t="s">
        <v>52</v>
      </c>
      <c r="AO1" s="2" t="s">
        <v>23</v>
      </c>
      <c r="AP1" s="2" t="s">
        <v>22</v>
      </c>
      <c r="AQ1" s="1"/>
      <c r="AR1" s="2" t="s">
        <v>31</v>
      </c>
      <c r="AS1" s="2" t="s">
        <v>32</v>
      </c>
      <c r="AT1" s="2" t="s">
        <v>33</v>
      </c>
      <c r="AU1" s="2" t="s">
        <v>34</v>
      </c>
      <c r="AV1" s="2" t="s">
        <v>35</v>
      </c>
      <c r="AW1" s="2" t="s">
        <v>36</v>
      </c>
      <c r="AX1" s="2" t="s">
        <v>37</v>
      </c>
      <c r="AY1" s="16" t="s">
        <v>53</v>
      </c>
      <c r="AZ1" s="16" t="s">
        <v>54</v>
      </c>
      <c r="BA1" s="2" t="s">
        <v>38</v>
      </c>
    </row>
    <row r="2" spans="1:53" x14ac:dyDescent="0.2">
      <c r="A2" s="7" t="s">
        <v>39</v>
      </c>
      <c r="B2" s="7">
        <v>2</v>
      </c>
      <c r="F2" s="7">
        <v>2</v>
      </c>
      <c r="J2" s="7">
        <v>2</v>
      </c>
      <c r="N2" s="7">
        <v>2</v>
      </c>
      <c r="R2" s="7">
        <v>2</v>
      </c>
      <c r="V2" s="8">
        <v>9</v>
      </c>
      <c r="W2" s="8">
        <v>0</v>
      </c>
      <c r="X2" s="12">
        <f>IF(OR(AND(B2=2,C2="",D2="",E2=""),AND(B2=1,C2&lt;&gt;"",C2&lt;8,D2&lt;&gt;"",E2&lt;&gt;"")),1,0)</f>
        <v>1</v>
      </c>
      <c r="Y2" s="12">
        <f>IF(OR(AND(F2=2,G2="",H2="",I2=""),AND(F2=1,G2&lt;&gt;"",G2&lt;8,H2&lt;&gt;"",I2&lt;&gt;"")),1,0)</f>
        <v>1</v>
      </c>
      <c r="Z2" s="12">
        <f>IF(OR(AND(J2=2,K2="",L2="",M2=""),AND(J2=1,K2&lt;&gt;"",K2&lt;8,L2&lt;&gt;"",M2&lt;&gt;"")),1,0)</f>
        <v>1</v>
      </c>
      <c r="AA2" s="12">
        <f>IF(OR(AND(N2=2,O2="",P2="",Q2=""),AND(N2=1,O2&lt;&gt;"",O2&lt;8,P2&lt;&gt;"",Q2&lt;&gt;"")),1,0)</f>
        <v>1</v>
      </c>
      <c r="AB2" s="12">
        <f>IF(OR(AND(R2=2,S2="",T2="",U2=""),AND(R2=1,S2&lt;&gt;"",S2&lt;8,T2&lt;&gt;"",U2&lt;&gt;"")),1,0)</f>
        <v>1</v>
      </c>
      <c r="AC2" s="12">
        <f>IF(AND((V2*60+W2)&lt;1440,(V2*60+W2)&lt;&gt;"",(V2*60+W2)&lt;&gt;0),1,0)</f>
        <v>1</v>
      </c>
      <c r="AD2" s="3">
        <f>IF(AND(X2=1,Y2=1,Z2=1,AA2=1,AB2=1,AC2=1),1,0)</f>
        <v>1</v>
      </c>
      <c r="AF2" s="3">
        <f>IF(F2="","",IF(F2=1,G2*(H2*60+I2),0))</f>
        <v>0</v>
      </c>
      <c r="AG2" s="3">
        <f>IF(B2="","",IF(B2=1,C2*(D2*60+E2),0))</f>
        <v>0</v>
      </c>
      <c r="AH2" s="3">
        <f t="shared" ref="AH2:AH4" si="0">IF(OR(AF2="",AG2=""),"",AF2+AG2)</f>
        <v>0</v>
      </c>
      <c r="AI2" s="3">
        <f>IF(J2="","",IF(J2=1,K2*(L2*60+M2),0))</f>
        <v>0</v>
      </c>
      <c r="AJ2" s="3">
        <f>IF(R2="","",IF(R2=1,S2*(T2*60+U2),0))</f>
        <v>0</v>
      </c>
      <c r="AK2" s="3">
        <f>IF(N2="","",IF(N2=1,O2*(P2*60+Q2),0))</f>
        <v>0</v>
      </c>
      <c r="AL2" s="3">
        <f>IF(OR(AJ2="",AK2=""),"",AJ2+AK2)</f>
        <v>0</v>
      </c>
      <c r="AM2" s="3">
        <f>IF(OR(AF2="",AI2="",AJ2=""),"",AF2+AI2+AJ2)</f>
        <v>0</v>
      </c>
      <c r="AN2" s="3">
        <f>IF(OR(AG2="",AK2=""),"",AG2+AK2)</f>
        <v>0</v>
      </c>
      <c r="AO2" s="3">
        <f>IF(OR(AM2="",AN2=""),"",AM2+AN2)</f>
        <v>0</v>
      </c>
      <c r="AP2" s="3">
        <f>IF(AND(V2="",W2=""),"",V2*60+W2)</f>
        <v>540</v>
      </c>
      <c r="AR2" s="3">
        <f>IF(AF2="","",AF2*4)</f>
        <v>0</v>
      </c>
      <c r="AS2" s="3">
        <f>IF(AG2="","",AG2*8)</f>
        <v>0</v>
      </c>
      <c r="AT2" s="3">
        <f>IF(AR2="","",IF(AS2="","",AR2+AS2))</f>
        <v>0</v>
      </c>
      <c r="AU2" s="3">
        <f>IF(AI2="","",AI2*4)</f>
        <v>0</v>
      </c>
      <c r="AV2" s="3">
        <f>IF(AJ2="","",AJ2*4)</f>
        <v>0</v>
      </c>
      <c r="AW2" s="3">
        <f>IF(AK2="","",AK2*8)</f>
        <v>0</v>
      </c>
      <c r="AX2" s="3">
        <f>IF(AV2="","",IF(AW2="","",AV2+AW2))</f>
        <v>0</v>
      </c>
      <c r="AY2" s="3">
        <f>IF(AM2="","",AM2*4)</f>
        <v>0</v>
      </c>
      <c r="AZ2" s="3">
        <f>IF(AN2="","",AN2*8)</f>
        <v>0</v>
      </c>
      <c r="BA2" s="3">
        <f>IF(AT2="","",IF(AU2="","",IF(AX2="","",AT2+AU2+AX2)))</f>
        <v>0</v>
      </c>
    </row>
    <row r="3" spans="1:53" x14ac:dyDescent="0.2">
      <c r="A3" s="7" t="s">
        <v>40</v>
      </c>
      <c r="B3" s="7">
        <v>1</v>
      </c>
      <c r="C3" s="7">
        <v>3</v>
      </c>
      <c r="D3" s="8">
        <v>1</v>
      </c>
      <c r="E3" s="8">
        <v>0</v>
      </c>
      <c r="F3" s="7">
        <v>1</v>
      </c>
      <c r="G3" s="7">
        <v>3</v>
      </c>
      <c r="H3" s="8">
        <v>4</v>
      </c>
      <c r="I3" s="8">
        <v>0</v>
      </c>
      <c r="J3" s="7">
        <v>1</v>
      </c>
      <c r="K3" s="7">
        <v>1</v>
      </c>
      <c r="L3" s="8">
        <v>1</v>
      </c>
      <c r="M3" s="8">
        <v>0</v>
      </c>
      <c r="N3" s="7">
        <v>2</v>
      </c>
      <c r="P3" s="10"/>
      <c r="Q3" s="10"/>
      <c r="R3" s="7">
        <v>2</v>
      </c>
      <c r="V3" s="8">
        <v>12</v>
      </c>
      <c r="W3" s="8">
        <v>0</v>
      </c>
      <c r="X3" s="12">
        <f t="shared" ref="X3" si="1">IF(OR(AND(B3=2,C3="",D3="",E3=""),AND(B3=1,C3&lt;&gt;"",C3&lt;8,D3&lt;&gt;"",E3&lt;&gt;"")),1,0)</f>
        <v>1</v>
      </c>
      <c r="Y3" s="12">
        <f t="shared" ref="Y3:Y4" si="2">IF(OR(AND(F3=2,G3="",H3="",I3=""),AND(F3=1,G3&lt;&gt;"",G3&lt;8,H3&lt;&gt;"",I3&lt;&gt;"")),1,0)</f>
        <v>1</v>
      </c>
      <c r="Z3" s="12">
        <f t="shared" ref="Z3:Z4" si="3">IF(OR(AND(J3=2,K3="",L3="",M3=""),AND(J3=1,K3&lt;&gt;"",K3&lt;8,L3&lt;&gt;"",M3&lt;&gt;"")),1,0)</f>
        <v>1</v>
      </c>
      <c r="AA3" s="12">
        <f t="shared" ref="AA3:AA4" si="4">IF(OR(AND(N3=2,O3="",P3="",Q3=""),AND(N3=1,O3&lt;&gt;"",O3&lt;8,P3&lt;&gt;"",Q3&lt;&gt;"")),1,0)</f>
        <v>1</v>
      </c>
      <c r="AB3" s="12">
        <f t="shared" ref="AB3:AB4" si="5">IF(OR(AND(R3=2,S3="",T3="",U3=""),AND(R3=1,S3&lt;&gt;"",S3&lt;8,T3&lt;&gt;"",U3&lt;&gt;"")),1,0)</f>
        <v>1</v>
      </c>
      <c r="AC3" s="12">
        <f t="shared" ref="AC3:AC5" si="6">IF(AND((V3*60+W3)&lt;1440,(V3*60+W3)&lt;&gt;"",(V3*60+W3)&lt;&gt;0),1,0)</f>
        <v>1</v>
      </c>
      <c r="AD3" s="3">
        <f t="shared" ref="AD3:AD5" si="7">IF(AND(X3=1,Y3=1,Z3=1,AA3=1,AB3=1,AC3=1),1,0)</f>
        <v>1</v>
      </c>
      <c r="AF3" s="3">
        <f>IF(F3="","",IF(F3=1,G3*(H3*60+I3),0))</f>
        <v>720</v>
      </c>
      <c r="AG3" s="3">
        <f>IF(B3="","",IF(B3=1,C3*(D3*60+E3),0))</f>
        <v>180</v>
      </c>
      <c r="AH3" s="3">
        <f t="shared" ref="AH3" si="8">IF(OR(AF3="",AG3=""),"",AF3+AG3)</f>
        <v>900</v>
      </c>
      <c r="AI3" s="3">
        <f>IF(J3="","",IF(J3=1,K3*(L3*60+M3),0))</f>
        <v>60</v>
      </c>
      <c r="AJ3" s="3">
        <f>IF(R3="","",IF(R3=1,S3*(T3*60+U3),0))</f>
        <v>0</v>
      </c>
      <c r="AK3" s="3">
        <f>IF(N3="","",IF(N3=1,O3*(P3*60+Q3),0))</f>
        <v>0</v>
      </c>
      <c r="AL3" s="3">
        <f t="shared" ref="AL3" si="9">IF(OR(AJ3="",AK3=""),"",AJ3+AK3)</f>
        <v>0</v>
      </c>
      <c r="AM3" s="3">
        <f t="shared" ref="AM3:AM6" si="10">IF(OR(AF3="",AI3="",AJ3=""),"",AF3+AI3+AJ3)</f>
        <v>780</v>
      </c>
      <c r="AN3" s="3">
        <f t="shared" ref="AN3:AN6" si="11">IF(OR(AG3="",AK3=""),"",AG3+AK3)</f>
        <v>180</v>
      </c>
      <c r="AO3" s="3">
        <f t="shared" ref="AO3:AO6" si="12">IF(OR(AM3="",AN3=""),"",AM3+AN3)</f>
        <v>960</v>
      </c>
      <c r="AP3" s="3">
        <f>IF(AND(V3="",W3=""),"",V3*60+W3)</f>
        <v>720</v>
      </c>
      <c r="AR3" s="3">
        <f t="shared" ref="AR3" si="13">IF(AF3="","",AF3*4)</f>
        <v>2880</v>
      </c>
      <c r="AS3" s="3">
        <f t="shared" ref="AS3" si="14">IF(AG3="","",AG3*8)</f>
        <v>1440</v>
      </c>
      <c r="AT3" s="3">
        <f t="shared" ref="AT3" si="15">IF(AR3="","",IF(AS3="","",AR3+AS3))</f>
        <v>4320</v>
      </c>
      <c r="AU3" s="3">
        <f t="shared" ref="AU3" si="16">IF(AI3="","",AI3*4)</f>
        <v>240</v>
      </c>
      <c r="AV3" s="3">
        <f t="shared" ref="AV3" si="17">AJ3*4</f>
        <v>0</v>
      </c>
      <c r="AW3" s="3">
        <f t="shared" ref="AW3" si="18">IF(AK3="","",AK3*8)</f>
        <v>0</v>
      </c>
      <c r="AX3" s="3">
        <f t="shared" ref="AX3" si="19">IF(AV3="","",IF(AW3="","",AV3+AW3))</f>
        <v>0</v>
      </c>
      <c r="AY3" s="3">
        <f t="shared" ref="AY3:AY5" si="20">IF(AM3="","",AM3*4)</f>
        <v>3120</v>
      </c>
      <c r="AZ3" s="3">
        <f t="shared" ref="AZ3:AZ5" si="21">IF(AN3="","",AN3*8)</f>
        <v>1440</v>
      </c>
      <c r="BA3" s="3">
        <f t="shared" ref="BA3" si="22">IF(AT3="","",IF(AU3="","",IF(AX3="","",AT3+AU3+AX3)))</f>
        <v>4560</v>
      </c>
    </row>
    <row r="4" spans="1:53" x14ac:dyDescent="0.2">
      <c r="A4" s="7" t="s">
        <v>41</v>
      </c>
      <c r="B4" s="7">
        <v>2</v>
      </c>
      <c r="F4" s="7">
        <v>1</v>
      </c>
      <c r="G4" s="7">
        <v>4</v>
      </c>
      <c r="H4" s="8">
        <v>5</v>
      </c>
      <c r="I4" s="8">
        <v>0</v>
      </c>
      <c r="J4" s="7">
        <v>2</v>
      </c>
      <c r="N4" s="7">
        <v>2</v>
      </c>
      <c r="P4" s="10"/>
      <c r="Q4" s="10"/>
      <c r="R4" s="7">
        <v>1</v>
      </c>
      <c r="S4" s="7">
        <v>1</v>
      </c>
      <c r="T4" s="8">
        <v>2</v>
      </c>
      <c r="U4" s="8">
        <v>0</v>
      </c>
      <c r="V4" s="8">
        <v>8</v>
      </c>
      <c r="W4" s="8">
        <v>0</v>
      </c>
      <c r="X4" s="12">
        <f>IF(OR(AND(B4=2,C4="",D4="",E4=""),AND(B4=1,C4&lt;&gt;"",C4&lt;8,D4&lt;&gt;"",E4&lt;&gt;"")),1,0)</f>
        <v>1</v>
      </c>
      <c r="Y4" s="12">
        <f t="shared" si="2"/>
        <v>1</v>
      </c>
      <c r="Z4" s="12">
        <f t="shared" si="3"/>
        <v>1</v>
      </c>
      <c r="AA4" s="12">
        <f t="shared" si="4"/>
        <v>1</v>
      </c>
      <c r="AB4" s="12">
        <f t="shared" si="5"/>
        <v>1</v>
      </c>
      <c r="AC4" s="12">
        <f t="shared" si="6"/>
        <v>1</v>
      </c>
      <c r="AD4" s="3">
        <f t="shared" si="7"/>
        <v>1</v>
      </c>
      <c r="AF4" s="3">
        <f>IF(F4="","",IF(F4=1,G4*(H4*60+I4),0))</f>
        <v>1200</v>
      </c>
      <c r="AG4" s="3">
        <f>IF(B4="","",IF(B4=1,C4*(D4*60+E4),0))</f>
        <v>0</v>
      </c>
      <c r="AH4" s="3">
        <f t="shared" si="0"/>
        <v>1200</v>
      </c>
      <c r="AI4" s="3">
        <f>IF(J4="","",IF(J4=1,K4*(L4*60+M4),0))</f>
        <v>0</v>
      </c>
      <c r="AJ4" s="3">
        <f>IF(R4="","",IF(R4=1,S4*(T4*60+U4),0))</f>
        <v>120</v>
      </c>
      <c r="AK4" s="3">
        <f>IF(N4="","",IF(N4=1,O4*(P4*60+Q4),0))</f>
        <v>0</v>
      </c>
      <c r="AL4" s="3">
        <f t="shared" ref="AL4" si="23">IF(OR(AJ4="",AK4=""),"",AJ4+AK4)</f>
        <v>120</v>
      </c>
      <c r="AM4" s="3">
        <f t="shared" si="10"/>
        <v>1320</v>
      </c>
      <c r="AN4" s="3">
        <f>IF(OR(AG4="",AK4=""),"",AG4+AK4)</f>
        <v>0</v>
      </c>
      <c r="AO4" s="3">
        <f t="shared" si="12"/>
        <v>1320</v>
      </c>
      <c r="AP4" s="3">
        <f>IF(AND(V4="",W4=""),"",V4*60+W4)</f>
        <v>480</v>
      </c>
      <c r="AR4" s="3">
        <f t="shared" ref="AR4" si="24">IF(AF4="","",AF4*4)</f>
        <v>4800</v>
      </c>
      <c r="AS4" s="3">
        <f t="shared" ref="AS4" si="25">IF(AG4="","",AG4*8)</f>
        <v>0</v>
      </c>
      <c r="AT4" s="3">
        <f t="shared" ref="AT4" si="26">IF(AR4="","",IF(AS4="","",AR4+AS4))</f>
        <v>4800</v>
      </c>
      <c r="AU4" s="3">
        <f t="shared" ref="AU4" si="27">IF(AI4="","",AI4*4)</f>
        <v>0</v>
      </c>
      <c r="AV4" s="3">
        <f t="shared" ref="AV4" si="28">AJ4*4</f>
        <v>480</v>
      </c>
      <c r="AW4" s="3">
        <f t="shared" ref="AW4" si="29">IF(AK4="","",AK4*8)</f>
        <v>0</v>
      </c>
      <c r="AX4" s="3">
        <f t="shared" ref="AX4" si="30">IF(AV4="","",IF(AW4="","",AV4+AW4))</f>
        <v>480</v>
      </c>
      <c r="AY4" s="3">
        <f t="shared" si="20"/>
        <v>5280</v>
      </c>
      <c r="AZ4" s="3">
        <f t="shared" si="21"/>
        <v>0</v>
      </c>
      <c r="BA4" s="3">
        <f t="shared" ref="BA4" si="31">IF(AT4="","",IF(AU4="","",IF(AX4="","",AT4+AU4+AX4)))</f>
        <v>5280</v>
      </c>
    </row>
    <row r="5" spans="1:53" x14ac:dyDescent="0.2">
      <c r="A5" s="15" t="s">
        <v>50</v>
      </c>
      <c r="B5" s="7">
        <v>1</v>
      </c>
      <c r="C5" s="7">
        <v>4</v>
      </c>
      <c r="D5" s="8">
        <v>1</v>
      </c>
      <c r="E5" s="8">
        <v>0</v>
      </c>
      <c r="F5" s="7">
        <v>1</v>
      </c>
      <c r="G5" s="7">
        <v>8</v>
      </c>
      <c r="H5" s="8">
        <v>4</v>
      </c>
      <c r="I5" s="8">
        <v>0</v>
      </c>
      <c r="J5" s="7">
        <v>1</v>
      </c>
      <c r="K5" s="7">
        <v>1</v>
      </c>
      <c r="L5" s="8">
        <v>1</v>
      </c>
      <c r="N5" s="7">
        <v>2</v>
      </c>
      <c r="O5" s="7">
        <v>2</v>
      </c>
      <c r="P5" s="10">
        <v>2</v>
      </c>
      <c r="Q5" s="10">
        <v>30</v>
      </c>
      <c r="R5" s="7">
        <v>2</v>
      </c>
      <c r="V5" s="8">
        <v>12</v>
      </c>
      <c r="W5" s="8">
        <v>0</v>
      </c>
      <c r="X5" s="12">
        <f>IF(OR(AND(B5=2,C5="",D5="",E5=""),AND(B5=1,C5&lt;&gt;"",C5&lt;8,D5&lt;&gt;"",E5&lt;&gt;"")),1,0)</f>
        <v>1</v>
      </c>
      <c r="Y5" s="12">
        <f t="shared" ref="Y5" si="32">IF(OR(AND(F5=2,G5="",H5="",I5=""),AND(F5=1,G5&lt;&gt;"",G5&lt;8,H5&lt;&gt;"",I5&lt;&gt;"")),1,0)</f>
        <v>0</v>
      </c>
      <c r="Z5" s="12">
        <f t="shared" ref="Z5" si="33">IF(OR(AND(J5=2,K5="",L5="",M5=""),AND(J5=1,K5&lt;&gt;"",K5&lt;8,L5&lt;&gt;"",M5&lt;&gt;"")),1,0)</f>
        <v>0</v>
      </c>
      <c r="AA5" s="12">
        <f t="shared" ref="AA5" si="34">IF(OR(AND(N5=2,O5="",P5="",Q5=""),AND(N5=1,O5&lt;&gt;"",O5&lt;8,P5&lt;&gt;"",Q5&lt;&gt;"")),1,0)</f>
        <v>0</v>
      </c>
      <c r="AB5" s="12">
        <f t="shared" ref="AB5" si="35">IF(OR(AND(R5=2,S5="",T5="",U5=""),AND(R5=1,S5&lt;&gt;"",S5&lt;8,T5&lt;&gt;"",U5&lt;&gt;"")),1,0)</f>
        <v>1</v>
      </c>
      <c r="AC5" s="12">
        <f t="shared" si="6"/>
        <v>1</v>
      </c>
      <c r="AD5" s="3">
        <f t="shared" si="7"/>
        <v>0</v>
      </c>
      <c r="AF5" s="3">
        <f>IF(F5="","",IF(F5=1,G5*(H5*60+I5),0))</f>
        <v>1920</v>
      </c>
      <c r="AG5" s="3">
        <f>IF(B5="","",IF(B5=1,C5*(D5*60+E5),0))</f>
        <v>240</v>
      </c>
      <c r="AH5" s="3">
        <f t="shared" ref="AH5" si="36">IF(OR(AF5="",AG5=""),"",AF5+AG5)</f>
        <v>2160</v>
      </c>
      <c r="AI5" s="3">
        <f>IF(J5="","",IF(J5=1,K5*(L5*60+M5),0))</f>
        <v>60</v>
      </c>
      <c r="AJ5" s="3">
        <f>IF(R5="","",IF(R5=1,S5*(T5*60+U5),0))</f>
        <v>0</v>
      </c>
      <c r="AK5" s="3">
        <f>IF(N5="","",IF(N5=1,O5*(P5*60+Q5),0))</f>
        <v>0</v>
      </c>
      <c r="AL5" s="3">
        <f t="shared" ref="AL5" si="37">IF(OR(AJ5="",AK5=""),"",AJ5+AK5)</f>
        <v>0</v>
      </c>
      <c r="AM5" s="3">
        <f t="shared" si="10"/>
        <v>1980</v>
      </c>
      <c r="AN5" s="3">
        <f t="shared" si="11"/>
        <v>240</v>
      </c>
      <c r="AO5" s="3">
        <f t="shared" si="12"/>
        <v>2220</v>
      </c>
      <c r="AP5" s="3">
        <f>IF(AND(V5="",W5=""),"",V5*60+W5)</f>
        <v>720</v>
      </c>
      <c r="AR5" s="3">
        <f t="shared" ref="AR5" si="38">IF(AF5="","",AF5*4)</f>
        <v>7680</v>
      </c>
      <c r="AS5" s="3">
        <f t="shared" ref="AS5" si="39">IF(AG5="","",AG5*8)</f>
        <v>1920</v>
      </c>
      <c r="AT5" s="3">
        <f t="shared" ref="AT5" si="40">IF(AR5="","",IF(AS5="","",AR5+AS5))</f>
        <v>9600</v>
      </c>
      <c r="AU5" s="3">
        <f t="shared" ref="AU5" si="41">IF(AI5="","",AI5*4)</f>
        <v>240</v>
      </c>
      <c r="AV5" s="3">
        <f t="shared" ref="AV5" si="42">AJ5*4</f>
        <v>0</v>
      </c>
      <c r="AW5" s="3">
        <f t="shared" ref="AW5" si="43">IF(AK5="","",AK5*8)</f>
        <v>0</v>
      </c>
      <c r="AX5" s="3">
        <f t="shared" ref="AX5" si="44">IF(AV5="","",IF(AW5="","",AV5+AW5))</f>
        <v>0</v>
      </c>
      <c r="AY5" s="3">
        <f t="shared" si="20"/>
        <v>7920</v>
      </c>
      <c r="AZ5" s="3">
        <f t="shared" si="21"/>
        <v>1920</v>
      </c>
      <c r="BA5" s="3">
        <f t="shared" ref="BA5" si="45">IF(AT5="","",IF(AU5="","",IF(AX5="","",AT5+AU5+AX5)))</f>
        <v>9840</v>
      </c>
    </row>
    <row r="6" spans="1:53" x14ac:dyDescent="0.2">
      <c r="AF6" s="3" t="str">
        <f>IF(F6="","",IF(F6=1,G6*(H6*60+I6),0))</f>
        <v/>
      </c>
      <c r="AG6" s="3" t="str">
        <f>IF(B6="","",IF(B6=1,C6*(D6*60+E6),0))</f>
        <v/>
      </c>
      <c r="AH6" s="3" t="str">
        <f t="shared" ref="AH6" si="46">IF(OR(AF6="",AG6=""),"",AF6+AG6)</f>
        <v/>
      </c>
      <c r="AI6" s="3" t="str">
        <f>IF(J6="","",IF(J6=1,K6*(L6*60+M6),0))</f>
        <v/>
      </c>
      <c r="AJ6" s="3" t="str">
        <f>IF(R6="","",IF(R6=1,S6*(T6*60+U6),0))</f>
        <v/>
      </c>
      <c r="AK6" s="3" t="str">
        <f>IF(N6="","",IF(N6=1,O6*(P6*60+Q6),0))</f>
        <v/>
      </c>
      <c r="AL6" s="3" t="str">
        <f t="shared" ref="AL6" si="47">IF(OR(AJ6="",AK6=""),"",AJ6+AK6)</f>
        <v/>
      </c>
      <c r="AM6" s="3" t="str">
        <f t="shared" si="10"/>
        <v/>
      </c>
      <c r="AN6" s="3" t="str">
        <f t="shared" si="11"/>
        <v/>
      </c>
      <c r="AO6" s="3" t="str">
        <f t="shared" si="12"/>
        <v/>
      </c>
      <c r="AP6" s="3" t="str">
        <f>IF(AND(V6="",W6=""),"",V6*60+W6)</f>
        <v/>
      </c>
    </row>
  </sheetData>
  <phoneticPr fontId="2"/>
  <conditionalFormatting sqref="X2:AB5">
    <cfRule type="cellIs" dxfId="2" priority="3" operator="equal">
      <formula>0</formula>
    </cfRule>
  </conditionalFormatting>
  <conditionalFormatting sqref="AC2:AC5">
    <cfRule type="cellIs" dxfId="1" priority="2" operator="equal">
      <formula>0</formula>
    </cfRule>
  </conditionalFormatting>
  <conditionalFormatting sqref="AD2:AD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Original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 NAKATA</dc:creator>
  <cp:lastModifiedBy>Takehiko Tsujimoto</cp:lastModifiedBy>
  <dcterms:created xsi:type="dcterms:W3CDTF">2013-07-10T00:31:18Z</dcterms:created>
  <dcterms:modified xsi:type="dcterms:W3CDTF">2020-02-13T02:17:59Z</dcterms:modified>
</cp:coreProperties>
</file>